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italhubeu-my.sharepoint.com/personal/ilknur_chulani_internationaldataspaces_org/Documents/Desktop/fame standardisation workshop/DSSC mat model/"/>
    </mc:Choice>
  </mc:AlternateContent>
  <xr:revisionPtr revIDLastSave="123" documentId="8_{CB90EB87-74B1-4FDA-92AD-49C41661C139}" xr6:coauthVersionLast="47" xr6:coauthVersionMax="47" xr10:uidLastSave="{59BEA4EE-2389-43E6-B085-79BACB74E204}"/>
  <bookViews>
    <workbookView xWindow="3075" yWindow="2625" windowWidth="26325" windowHeight="13020" firstSheet="13" activeTab="16" xr2:uid="{00000000-000D-0000-FFFF-FFFF00000000}"/>
  </bookViews>
  <sheets>
    <sheet name="Introduction" sheetId="21" r:id="rId1"/>
    <sheet name="Summary" sheetId="1" r:id="rId2"/>
    <sheet name="Q1 Business model" sheetId="2" r:id="rId3"/>
    <sheet name="Q2 Use cases" sheetId="3" r:id="rId4"/>
    <sheet name="Q3 Offering" sheetId="4" r:id="rId5"/>
    <sheet name="Q4 Intermediaries" sheetId="5" r:id="rId6"/>
    <sheet name="Q5 Gov. framework" sheetId="6" r:id="rId7"/>
    <sheet name="Q6 Participation Mgmt" sheetId="7" r:id="rId8"/>
    <sheet name="Q7 Compliance" sheetId="8" r:id="rId9"/>
    <sheet name="Q8 Contracts" sheetId="9" r:id="rId10"/>
    <sheet name="Q9 Data models" sheetId="10" r:id="rId11"/>
    <sheet name="Q10 Data exchange" sheetId="11" r:id="rId12"/>
    <sheet name="Q11 Provenance" sheetId="12" r:id="rId13"/>
    <sheet name="Q12 Identity &amp; Attestation" sheetId="13" r:id="rId14"/>
    <sheet name="Q13 Trust framework" sheetId="14" r:id="rId15"/>
    <sheet name="Q14 Policy enforcement" sheetId="15" r:id="rId16"/>
    <sheet name="Q15 Descriptions &amp; metadata" sheetId="16" r:id="rId17"/>
    <sheet name="Q16 Publication &amp; discovery" sheetId="17" r:id="rId18"/>
    <sheet name="Q17 Value creation services" sheetId="18" r:id="rId19"/>
    <sheet name="Q18 Participation" sheetId="19" r:id="rId20"/>
    <sheet name="Q19 Activity volume" sheetId="20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9" l="1"/>
  <c r="C5" i="16" l="1"/>
  <c r="C4" i="16"/>
  <c r="C7" i="6"/>
  <c r="C2" i="20"/>
  <c r="C2" i="19"/>
  <c r="C3" i="18"/>
  <c r="C2" i="18"/>
  <c r="C4" i="17"/>
  <c r="C3" i="17"/>
  <c r="C2" i="17"/>
  <c r="C3" i="16"/>
  <c r="C2" i="16"/>
  <c r="C4" i="15"/>
  <c r="C3" i="15"/>
  <c r="C2" i="15"/>
  <c r="C5" i="14"/>
  <c r="C4" i="14"/>
  <c r="C3" i="14"/>
  <c r="C2" i="14"/>
  <c r="C4" i="13"/>
  <c r="C3" i="13"/>
  <c r="C2" i="13"/>
  <c r="C4" i="12"/>
  <c r="C3" i="12"/>
  <c r="C2" i="12"/>
  <c r="C4" i="11"/>
  <c r="C3" i="11"/>
  <c r="C2" i="11"/>
  <c r="C5" i="11" s="1"/>
  <c r="C7" i="10"/>
  <c r="C6" i="10"/>
  <c r="C5" i="10"/>
  <c r="C4" i="10"/>
  <c r="C3" i="10"/>
  <c r="C2" i="10"/>
  <c r="C6" i="9"/>
  <c r="C5" i="9"/>
  <c r="C4" i="9"/>
  <c r="C3" i="9"/>
  <c r="C2" i="9"/>
  <c r="C5" i="8"/>
  <c r="C4" i="8"/>
  <c r="C3" i="8"/>
  <c r="C2" i="8"/>
  <c r="E2" i="8" s="1"/>
  <c r="C4" i="7"/>
  <c r="C3" i="7"/>
  <c r="C2" i="7"/>
  <c r="E2" i="7" s="1"/>
  <c r="C8" i="6"/>
  <c r="C6" i="6"/>
  <c r="C5" i="6"/>
  <c r="C4" i="6"/>
  <c r="C3" i="6"/>
  <c r="C2" i="6"/>
  <c r="E2" i="6" s="1"/>
  <c r="C3" i="5"/>
  <c r="C2" i="5"/>
  <c r="C4" i="5" s="1"/>
  <c r="E2" i="5" s="1"/>
  <c r="C4" i="4"/>
  <c r="C3" i="4"/>
  <c r="C2" i="4"/>
  <c r="E2" i="4" s="1"/>
  <c r="C6" i="3"/>
  <c r="C5" i="3"/>
  <c r="C4" i="3"/>
  <c r="C3" i="3"/>
  <c r="C2" i="3"/>
  <c r="C6" i="2"/>
  <c r="C5" i="2"/>
  <c r="C4" i="2"/>
  <c r="C3" i="2"/>
  <c r="C2" i="2"/>
  <c r="B3" i="1" l="1"/>
  <c r="C4" i="18"/>
  <c r="C5" i="17"/>
  <c r="E2" i="16"/>
  <c r="C6" i="16"/>
  <c r="C5" i="15"/>
  <c r="E2" i="15"/>
  <c r="E2" i="14"/>
  <c r="C6" i="14"/>
  <c r="C5" i="13"/>
  <c r="E2" i="12"/>
  <c r="C5" i="12"/>
  <c r="E2" i="11"/>
  <c r="E2" i="10"/>
  <c r="C8" i="10"/>
  <c r="C5" i="4"/>
  <c r="C7" i="3"/>
  <c r="C7" i="9"/>
  <c r="C6" i="8"/>
  <c r="C5" i="7"/>
  <c r="C7" i="2"/>
  <c r="E2" i="2"/>
  <c r="E2" i="19"/>
  <c r="B11" i="20"/>
  <c r="E2" i="20" s="1"/>
  <c r="C9" i="6"/>
  <c r="E2" i="17"/>
  <c r="E2" i="3"/>
  <c r="E2" i="9"/>
  <c r="E2" i="13"/>
  <c r="E2" i="18"/>
  <c r="B9" i="1" l="1"/>
  <c r="B2" i="1"/>
  <c r="B8" i="1" s="1"/>
  <c r="B4" i="1"/>
  <c r="B10" i="1" s="1"/>
  <c r="B5" i="1"/>
  <c r="B11" i="1" s="1"/>
</calcChain>
</file>

<file path=xl/sharedStrings.xml><?xml version="1.0" encoding="utf-8"?>
<sst xmlns="http://schemas.openxmlformats.org/spreadsheetml/2006/main" count="197" uniqueCount="127">
  <si>
    <t>Category</t>
  </si>
  <si>
    <t>Score %</t>
  </si>
  <si>
    <t>Note</t>
  </si>
  <si>
    <t>Business</t>
  </si>
  <si>
    <t>Avg of Q1-Q3</t>
  </si>
  <si>
    <t>Governance and legal</t>
  </si>
  <si>
    <t>Avg of Q4-Q8</t>
  </si>
  <si>
    <t>Technical</t>
  </si>
  <si>
    <t>Avg of Q9-Q17</t>
  </si>
  <si>
    <t>Operational</t>
  </si>
  <si>
    <t>Avg of Q18-Q19</t>
  </si>
  <si>
    <t>Radar axis</t>
  </si>
  <si>
    <t>Value (0-100)</t>
  </si>
  <si>
    <t>Q1. To what extent has your data space defined and operationalised the following aspects of its business model?</t>
  </si>
  <si>
    <t>Answer (dropdown)</t>
  </si>
  <si>
    <t>Score</t>
  </si>
  <si>
    <t>SheetScorePct</t>
  </si>
  <si>
    <t>Objectives, growth and profit goals are documented</t>
  </si>
  <si>
    <t>Value propositions for data providers, data consumers, intermediaries (if applicable) are articulated and documented</t>
  </si>
  <si>
    <t>Revenue generation and/or funding mechanisms are documented</t>
  </si>
  <si>
    <t>A monitoring strategy is in place to keep track of the necessary changes in the business model</t>
  </si>
  <si>
    <t>The business model has been tested or validated through stakeholder feedback, pilots, or real-world use</t>
  </si>
  <si>
    <t>TOTAL SCORE</t>
  </si>
  <si>
    <t xml:space="preserve">Q2. To what extent has your data space developed and operationalised use cases? </t>
  </si>
  <si>
    <t>Have you identified specific use cases?</t>
  </si>
  <si>
    <t>If yes, have you assessed whether the use cases are in line with the needs and parameters of the business model?</t>
  </si>
  <si>
    <t>If yes, have the use cases been documented and has implementation for at least one of them been initiated?</t>
  </si>
  <si>
    <t>If yes, are any of the use cases currently operational?</t>
  </si>
  <si>
    <t>If yes, do you have a process to continuously improve, to expand or to identify improvement opportunities for use cases?</t>
  </si>
  <si>
    <t>Q3. To what extent has your data space developed a strategy and governance approach for its data space offering?</t>
  </si>
  <si>
    <t>Data space offering (data products and services) has been identified and aligned with current/future use cases</t>
  </si>
  <si>
    <t>Governance rules, mechanisms and processes are defined and enforced for onboarding, managing, and maintaining offerings</t>
  </si>
  <si>
    <t>Participants are supported in developing and offering high-quality data products (e.g. templates, onboarding guides, quality criteria)</t>
  </si>
  <si>
    <t>Q4. To what extent has your data space defined the roles and service models of intermediaries and operators
, and established governance mechanisms to manage them (if applicable*)?</t>
  </si>
  <si>
    <t>The roles, service types, and procurement models of intermediaries/operators are clearly defined and documented.</t>
  </si>
  <si>
    <t>The governance framework includes mechanisms to manage intermediaries/operators 
(e.g., rulebook commitment, exclusivity, auditing, business conditions)</t>
  </si>
  <si>
    <t>TOTAL SCORE (avg of applicable)</t>
  </si>
  <si>
    <t>* If the DSI is not currently using or intending to use operators/intermediaries, please select Not applicable. The question will not be scored in this case.</t>
  </si>
  <si>
    <t>Q5. To what extent has your data space defined and operationalised the following elements of the governance framework?</t>
  </si>
  <si>
    <t>The data space has chosen an organisational form (e.g. legal personality, profit vs non-profit status, place of establishment, 
level of involvement of the members in the management and operation of the data space)</t>
  </si>
  <si>
    <t>The data space has decided on the form (e.g. legal entity, committee, consortium) of the governance authority</t>
  </si>
  <si>
    <t>Has the data space decided on the composition of the governance authority (who is part of it and how are they selected?)</t>
  </si>
  <si>
    <t>The roles and responsibilities of the governance authority in managing and operating the data space have been specified</t>
  </si>
  <si>
    <t>The data space has a rulebook (bylaws, terms of use or similar) that operationalises the governance framework 
(including rules and policies applicable to all data space participants)</t>
  </si>
  <si>
    <t>The data space has established processes through which the governance authority should perform their duties
 (including mechanisms for monitoring, review, and continuous improvement)</t>
  </si>
  <si>
    <t>The governance framework has been reviewed and adapted based on operational experience, if applicable</t>
  </si>
  <si>
    <t>Q6. To what extent have the following participation management aspects been defined and implemented in your data space?</t>
  </si>
  <si>
    <t>Roles and responsibilities of participants</t>
  </si>
  <si>
    <t>Onboarding processes (e.g. joining rules, identity verification, attestation; technical onboarding; data protection policies; etc.)</t>
  </si>
  <si>
    <t>Offboarding processes (e.g. exit procedures, data transfer and deletion protocols; verification of compliance;
 offboarding support, periodic framework reviews)</t>
  </si>
  <si>
    <t>Q7. Does your data space have mechanisms in place to monitor compliance with all relevant
 regulations and legal requirements?</t>
  </si>
  <si>
    <t>Have you identified triggers or events within your data space that prompt a review of regulatory compliance?</t>
  </si>
  <si>
    <t>Do you carry out a recurring review of all the triggers and applicable regulations to consider whether the data space
 is still fully compliant with the regulatory framework?</t>
  </si>
  <si>
    <t>Have you identified and analysed the general EU legal frameworks and sector-specific legislation
 applicable to your data space?</t>
  </si>
  <si>
    <t>Have you implemented measures to ensure compliance with the identified legal and regulatory frameworks?</t>
  </si>
  <si>
    <t>Q8. Does the data space have a contractual framework in place, including the following elements?</t>
  </si>
  <si>
    <t>Institutional agreements (Founding agreements; General Terms and Conditions for participation)</t>
  </si>
  <si>
    <t>Data sharing agreements (legal basis for data transactions)</t>
  </si>
  <si>
    <t>Service agreements (all agreements for the provision of services to the data space – e.g. data-related services, 
agreements for the provision of trust framework services, and agreements for the management of identities.)</t>
  </si>
  <si>
    <t>Have you done an assessment of the applicable law and which courts have jurisdiction with regards to the agreements?</t>
  </si>
  <si>
    <t>Is the enforcement of the agreements supported by the implementation of smart contract technologies?</t>
  </si>
  <si>
    <t xml:space="preserve">Q9. To what extent has your data space implemented the following capabilities related to data models? </t>
  </si>
  <si>
    <t>Shared/agreed data model(s) defined and adopted across abstraction layers (vocabulary, ontology, application profile, data schema) 
and used consistently across participants</t>
  </si>
  <si>
    <t>Data model(s) stored and published in a vocabulary service to enable discoverability</t>
  </si>
  <si>
    <t>Data model(s) based on formal schema/metamodel standards (SKOS, RDF, OWL, UML, JSON Schema, XML Schema, etc.)</t>
  </si>
  <si>
    <t>Use of reference datasets for consistency</t>
  </si>
  <si>
    <t>Processes/responsibilities for maintaining and evolving the data model(s) over time are established</t>
  </si>
  <si>
    <t>Data model(s) and datasets expressed in DCAT to allow discoverability across data spaces</t>
  </si>
  <si>
    <t>Q10. To what extent are standardised data exchange protocols implemented in your data space?</t>
  </si>
  <si>
    <t>A common protocol has been defined and implemented for data exchange (control plane and data plane)</t>
  </si>
  <si>
    <t>Standardised APIs are available that allow participants to query, create, update, and delete data</t>
  </si>
  <si>
    <t>Your data space can exchange data with participants in other data spaces as part of a federation</t>
  </si>
  <si>
    <t xml:space="preserve">Q11. To what extent are the following elements for provenance and traceability defined and/or implemented in your data space? </t>
  </si>
  <si>
    <t>Mechanisms to track the sharing and usage of actual data (provenance)</t>
  </si>
  <si>
    <t>Mechanisms to monitor and manage data-sharing contracts (observability)</t>
  </si>
  <si>
    <t>Use of standardised models or protocols for provenance and traceability</t>
  </si>
  <si>
    <t>Q12. To what extent has your data space implemented identity and attestation management functions?</t>
  </si>
  <si>
    <t>The data space rulebook is provided in a structured, machine-readable format to enable 
automated compliance checks and interoperability across data spaces</t>
  </si>
  <si>
    <t>Identity and attestation mechanisms are implemented using standardised approaches, including W3C Verifiable Credentials</t>
  </si>
  <si>
    <t>The data space leverages credential exchange protocols such as the Decentralized Claim Protocol (DCP) and 
OID4VC, enabling participants to share verifiable credentials securely while maintaining data sovereignty</t>
  </si>
  <si>
    <t>Q13. To what extent has your data space implemented mechanisms and infrastructure to
 enable trust through accredited entities and registry-based trust management?</t>
  </si>
  <si>
    <t>Clear guidelines for establishing trust anchors and other accredited entities (trust service providers, 
conformity assessment bodies) that issue attestations</t>
  </si>
  <si>
    <t>The data space governance is technically enforced through a trust framework (rules, 
semantic models for trusted information exchange, processes for compliance verification, technical standards for interoperability)</t>
  </si>
  <si>
    <t>Every participant and service can be systematically verified against the data space rulebook’s requirements, 
ensuring adherence to governance standards</t>
  </si>
  <si>
    <t>The data space offers mechanisms (via the data space registry) to store the rulebook, 
lists of accredited trust anchors (including revoked ones), and the schemas used to assess compliance</t>
  </si>
  <si>
    <t>Q14. To what extent has your data space implemented mechanisms and infrastructure to
 enable trust through accredited entities and registry-based trust management?</t>
  </si>
  <si>
    <t>Access and usage policies are defined, transformed into machine-readable formats, and implemented using policy engines</t>
  </si>
  <si>
    <t>Machine-readable policies are negotiated and enforced during data access and usage</t>
  </si>
  <si>
    <t>Data transactions are monitored and logged to verify compliance with access and usage policies and provide enforcement evidence</t>
  </si>
  <si>
    <t>Q15. Are your data products and services discoverable and described using standardised, machine-readable formats?</t>
  </si>
  <si>
    <t>Answer (dropdown / text)</t>
  </si>
  <si>
    <t>Is there a comprehensive and user-friendly catalogue or discovery mechanism in place so that potential users can
 discover the available data products and services within your data space?</t>
  </si>
  <si>
    <t>Does your data space use machine-readable metadata (to describe data products, services, data licenses, 
usage terms) enabling discovery by both humans and software systems?</t>
  </si>
  <si>
    <t>Does your data space use standardised vocabularies (e.g. DCAT v3) to describe datasets, services and offerings?</t>
  </si>
  <si>
    <t>Does your data space use standard policy frameworks (ODRL)?</t>
  </si>
  <si>
    <t>Q17. To what extent has your data space implemented the following types of value creation services and
supporting capabilities?</t>
  </si>
  <si>
    <t>Participants can publish, update, and remove data/service offerings using a catalogue system</t>
  </si>
  <si>
    <t>Participants can search, filter, and discover offerings based on metadata, terms and conditions</t>
  </si>
  <si>
    <t>The catalogue supports management of access control mechanisms to manage visibility of offerings</t>
  </si>
  <si>
    <t>Q17. To what extent has your data space implemented the following types of
 value creation services and supporting capabilities?</t>
  </si>
  <si>
    <t>Your data space has a taxonomy of value creation services, distinguishing between core services, data handling services, value-added services, infrastructure integration services, application integration services, and business enablement services</t>
  </si>
  <si>
    <t>A service management framework is in place that supports the provisioning, delivery, use, trusted execution, monitoring, scalability, and maintenance of value creation services</t>
  </si>
  <si>
    <t>Q18. What is the current and projected participation in your data space?</t>
  </si>
  <si>
    <t>Answer / value</t>
  </si>
  <si>
    <t>Notes / Score</t>
  </si>
  <si>
    <t>Q18.1 Does your data space actively monitor the level of participation (number of data providers and consumers)?</t>
  </si>
  <si>
    <t>Q18.1 Score</t>
  </si>
  <si>
    <t>Q18.2 Current number of data providers</t>
  </si>
  <si>
    <t>Q18.2 Current number of data consumers/users</t>
  </si>
  <si>
    <t>Q18.3 Expected number of providers in one year</t>
  </si>
  <si>
    <t>Q18.3 Expected number of consumers/users in one year</t>
  </si>
  <si>
    <t>Providers ratio current/expected (Q18.2 / Q18.3)</t>
  </si>
  <si>
    <t>Users ratio current/expected (Q18.2 / Q18.3)</t>
  </si>
  <si>
    <t>Providers score</t>
  </si>
  <si>
    <t>Users score</t>
  </si>
  <si>
    <t>TOTAL SCORE (Q18)</t>
  </si>
  <si>
    <t>Q19. What is the current and projected volume of activity in your data space?</t>
  </si>
  <si>
    <t>Q19.1 You are currently tracking and monitoring transaction volumes over time (logging and analysing data exchange activity)</t>
  </si>
  <si>
    <t>Q19.2 Number of transactions in the past year</t>
  </si>
  <si>
    <t>Q19.3 Expected number of transactions in the next year</t>
  </si>
  <si>
    <t>Q19.4 Volume of transactions in the past year</t>
  </si>
  <si>
    <t>Q19.5 Expected volume of transactions in the next year</t>
  </si>
  <si>
    <t>Transactions ratio current/expected (Q19.2 / Q19.3)</t>
  </si>
  <si>
    <t>Volume ratio current/expected (Q19.4 / Q19.5)</t>
  </si>
  <si>
    <t>Transactions score</t>
  </si>
  <si>
    <t>Volume score</t>
  </si>
  <si>
    <t>TOTAL SCORE (Q19)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</si>
</sst>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09C9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1" fillId="3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0" fillId="0" borderId="0" xfId="0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09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MATURITY MODEL SELF-ASSESSMENT</a:t>
            </a:r>
          </a:p>
        </c:rich>
      </c:tx>
      <c:layout>
        <c:manualLayout>
          <c:xMode val="edge"/>
          <c:yMode val="edge"/>
          <c:x val="0.1868332697550456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cat>
            <c:strRef>
              <c:f>Summary!$A$8:$A$11</c:f>
              <c:strCache>
                <c:ptCount val="4"/>
                <c:pt idx="0">
                  <c:v>Business</c:v>
                </c:pt>
                <c:pt idx="1">
                  <c:v>Governance and legal</c:v>
                </c:pt>
                <c:pt idx="2">
                  <c:v>Technical</c:v>
                </c:pt>
                <c:pt idx="3">
                  <c:v>Operational</c:v>
                </c:pt>
              </c:strCache>
            </c:strRef>
          </c:cat>
          <c:val>
            <c:numRef>
              <c:f>Summary!$B$8:$B$11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D-4EEB-83B7-61E24AFE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042823"/>
        <c:axId val="2043053063"/>
      </c:radarChart>
      <c:catAx>
        <c:axId val="2043042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053063"/>
        <c:crosses val="autoZero"/>
        <c:auto val="1"/>
        <c:lblAlgn val="ctr"/>
        <c:lblOffset val="100"/>
        <c:noMultiLvlLbl val="0"/>
      </c:catAx>
      <c:valAx>
        <c:axId val="2043053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042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870204</xdr:colOff>
      <xdr:row>6</xdr:row>
      <xdr:rowOff>161544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ACC4F-C4E9-491A-A685-74FF9262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2500"/>
          <a:ext cx="3118104" cy="923544"/>
        </a:xfrm>
        <a:prstGeom prst="rect">
          <a:avLst/>
        </a:prstGeom>
      </xdr:spPr>
    </xdr:pic>
    <xdr:clientData/>
  </xdr:twoCellAnchor>
  <xdr:twoCellAnchor editAs="oneCell">
    <xdr:from>
      <xdr:col>2</xdr:col>
      <xdr:colOff>1733550</xdr:colOff>
      <xdr:row>0</xdr:row>
      <xdr:rowOff>57392</xdr:rowOff>
    </xdr:from>
    <xdr:to>
      <xdr:col>6</xdr:col>
      <xdr:colOff>518327</xdr:colOff>
      <xdr:row>6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000D4-8888-4A7C-B748-0EA01E0F4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628892"/>
          <a:ext cx="3728252" cy="1152283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8</xdr:row>
      <xdr:rowOff>95250</xdr:rowOff>
    </xdr:from>
    <xdr:to>
      <xdr:col>6</xdr:col>
      <xdr:colOff>542925</xdr:colOff>
      <xdr:row>15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E19F93-7076-4B73-BD45-6BD00514A9EA}"/>
            </a:ext>
          </a:extLst>
        </xdr:cNvPr>
        <xdr:cNvSpPr txBox="1"/>
      </xdr:nvSpPr>
      <xdr:spPr>
        <a:xfrm>
          <a:off x="895350" y="2381250"/>
          <a:ext cx="7448550" cy="1352550"/>
        </a:xfrm>
        <a:prstGeom prst="rect">
          <a:avLst/>
        </a:prstGeom>
        <a:solidFill>
          <a:schemeClr val="accent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This excel sheet is crafted by the </a:t>
          </a:r>
          <a:r>
            <a:rPr lang="en-GB" sz="1100" b="1">
              <a:solidFill>
                <a:schemeClr val="bg1"/>
              </a:solidFill>
            </a:rPr>
            <a:t>FAME project </a:t>
          </a:r>
          <a:r>
            <a:rPr lang="en-GB" sz="1100">
              <a:solidFill>
                <a:schemeClr val="bg1"/>
              </a:solidFill>
            </a:rPr>
            <a:t>and </a:t>
          </a:r>
          <a:r>
            <a:rPr lang="en-GB" sz="1100" b="1">
              <a:solidFill>
                <a:schemeClr val="bg1"/>
              </a:solidFill>
            </a:rPr>
            <a:t>International Data Spaces Association</a:t>
          </a:r>
        </a:p>
        <a:p>
          <a:pPr algn="ctr"/>
          <a:r>
            <a:rPr lang="en-GB" sz="1100">
              <a:solidFill>
                <a:schemeClr val="bg1"/>
              </a:solidFill>
            </a:rPr>
            <a:t> to help data spaces carry out a </a:t>
          </a:r>
          <a:r>
            <a:rPr lang="en-GB" sz="1100" b="1">
              <a:solidFill>
                <a:schemeClr val="bg1"/>
              </a:solidFill>
            </a:rPr>
            <a:t>self assessment</a:t>
          </a:r>
          <a:r>
            <a:rPr lang="en-GB" sz="1100">
              <a:solidFill>
                <a:schemeClr val="bg1"/>
              </a:solidFill>
            </a:rPr>
            <a:t> based on the </a:t>
          </a:r>
          <a:r>
            <a:rPr lang="en-GB" sz="1100" b="1">
              <a:solidFill>
                <a:schemeClr val="bg1"/>
              </a:solidFill>
            </a:rPr>
            <a:t>DSSC Maturity Model.</a:t>
          </a:r>
        </a:p>
        <a:p>
          <a:pPr algn="ctr"/>
          <a:endParaRPr lang="en-GB" sz="1100" b="1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FAME Project </a:t>
          </a:r>
          <a:r>
            <a:rPr lang="en-GB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has received funding from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the European Union’s Horizon 2023 Research and Innovation Programme under grant agreement nª 101092639. 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266699</xdr:colOff>
      <xdr:row>16</xdr:row>
      <xdr:rowOff>52386</xdr:rowOff>
    </xdr:from>
    <xdr:to>
      <xdr:col>6</xdr:col>
      <xdr:colOff>542925</xdr:colOff>
      <xdr:row>37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F5E3D3-4BCB-5173-BFB3-AED8501D9FD3}"/>
            </a:ext>
          </a:extLst>
        </xdr:cNvPr>
        <xdr:cNvSpPr txBox="1"/>
      </xdr:nvSpPr>
      <xdr:spPr>
        <a:xfrm>
          <a:off x="876299" y="3100386"/>
          <a:ext cx="7467601" cy="404336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INSTRUCTIONS:</a:t>
          </a:r>
        </a:p>
        <a:p>
          <a:pPr algn="ctr"/>
          <a:endParaRPr lang="en-GB" sz="1100" b="1"/>
        </a:p>
        <a:p>
          <a:pPr algn="ctr"/>
          <a:r>
            <a:rPr lang="en-GB" sz="1100"/>
            <a:t>1- Please first start by </a:t>
          </a:r>
          <a:r>
            <a:rPr lang="en-GB" sz="1100" b="1"/>
            <a:t>getting familiar </a:t>
          </a:r>
          <a:r>
            <a:rPr lang="en-GB" sz="1100"/>
            <a:t>with the </a:t>
          </a:r>
          <a:r>
            <a:rPr lang="en-GB" sz="1100" b="1"/>
            <a:t>DSSC</a:t>
          </a:r>
          <a:r>
            <a:rPr lang="en-GB" sz="1100" b="1" baseline="0"/>
            <a:t> </a:t>
          </a:r>
          <a:r>
            <a:rPr lang="en-GB" sz="1100" b="1"/>
            <a:t>Maturity Model</a:t>
          </a:r>
          <a:r>
            <a:rPr lang="en-GB" sz="1100"/>
            <a:t>:  </a:t>
          </a:r>
        </a:p>
        <a:p>
          <a:pPr algn="ctr"/>
          <a:r>
            <a:rPr lang="en-GB" sz="1100"/>
            <a:t>https://assets.dssc.eu/rsc/papers/DSSC%20Maturity%20Model.pdf</a:t>
          </a:r>
        </a:p>
        <a:p>
          <a:pPr algn="ctr"/>
          <a:endParaRPr lang="en-GB" sz="1100"/>
        </a:p>
        <a:p>
          <a:pPr algn="ctr"/>
          <a:endParaRPr lang="en-GB" sz="1100"/>
        </a:p>
        <a:p>
          <a:pPr algn="ctr"/>
          <a:r>
            <a:rPr lang="en-GB" sz="1100"/>
            <a:t>2- Please </a:t>
          </a:r>
          <a:r>
            <a:rPr lang="en-GB" sz="1100" b="1"/>
            <a:t>fill in the questions</a:t>
          </a:r>
          <a:r>
            <a:rPr lang="en-GB" sz="1100" b="1" baseline="0"/>
            <a:t> </a:t>
          </a:r>
          <a:r>
            <a:rPr lang="en-GB" sz="1100" baseline="0"/>
            <a:t>in sheets Q1 to Q19.</a:t>
          </a:r>
        </a:p>
        <a:p>
          <a:pPr algn="ctr"/>
          <a:endParaRPr lang="en-GB" sz="1100" baseline="0"/>
        </a:p>
        <a:p>
          <a:pPr algn="ctr"/>
          <a:endParaRPr lang="en-GB" sz="1100" baseline="0"/>
        </a:p>
        <a:p>
          <a:pPr algn="ctr"/>
          <a:r>
            <a:rPr lang="en-GB" sz="1100" baseline="0"/>
            <a:t>3- Then the </a:t>
          </a:r>
          <a:r>
            <a:rPr lang="en-GB" sz="1100" b="1" baseline="0"/>
            <a:t>Summary</a:t>
          </a:r>
          <a:r>
            <a:rPr lang="en-GB" sz="1100" baseline="0"/>
            <a:t> sheet will create a diagram mapping out the </a:t>
          </a:r>
          <a:r>
            <a:rPr lang="en-GB" sz="1100" b="1" baseline="0"/>
            <a:t>scoring in four different dimensions</a:t>
          </a:r>
          <a:r>
            <a:rPr lang="en-GB" sz="1100" baseline="0"/>
            <a:t>,</a:t>
          </a:r>
        </a:p>
        <a:p>
          <a:pPr algn="ctr"/>
          <a:r>
            <a:rPr lang="en-GB" sz="1100" baseline="0"/>
            <a:t> i.e.  Business, Governance and legal, Technical and Operational </a:t>
          </a:r>
        </a:p>
        <a:p>
          <a:pPr algn="ctr"/>
          <a:endParaRPr lang="en-GB" sz="1100" baseline="0"/>
        </a:p>
        <a:p>
          <a:pPr algn="ctr"/>
          <a:endParaRPr lang="en-GB" sz="1100" baseline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4- After you complete the self assessment, please feel free to </a:t>
          </a:r>
          <a:r>
            <a:rPr lang="en-GB" sz="1100" b="1" baseline="0"/>
            <a:t>share your comments on the Maturity model</a:t>
          </a:r>
          <a:r>
            <a:rPr lang="en-GB" sz="1100" baseline="0"/>
            <a:t> and your experience filling the questionnaire using this feedback survey: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https://forms.office.com/Pages/ResponsePage.aspx?id=NNZGs_usx0K9RPFVfuibGxvx7vjIEdNDvZQvueAi9ptUQlRKN0NKNkJQSVdDQ1lXOUVDMUlKUFZKSC4u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will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help improve the maturirty model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support the related standardisation activities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Thanks for your feeback!</a:t>
          </a:r>
          <a:endParaRPr lang="en-GB">
            <a:effectLst/>
          </a:endParaRPr>
        </a:p>
        <a:p>
          <a:pPr algn="ctr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76200</xdr:rowOff>
    </xdr:from>
    <xdr:to>
      <xdr:col>11</xdr:col>
      <xdr:colOff>447675</xdr:colOff>
      <xdr:row>16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CB0B7-B890-635C-C809-2E7659D4A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5C55-7429-45ED-9BDF-6E4188CC5516}">
  <dimension ref="C18"/>
  <sheetViews>
    <sheetView workbookViewId="0">
      <selection activeCell="L26" sqref="L26"/>
    </sheetView>
  </sheetViews>
  <sheetFormatPr defaultRowHeight="15" x14ac:dyDescent="0.25"/>
  <cols>
    <col min="2" max="2" width="33.7109375" customWidth="1"/>
    <col min="3" max="3" width="46.7109375" customWidth="1"/>
  </cols>
  <sheetData>
    <row r="18" spans="3:3" ht="18.75" customHeight="1" x14ac:dyDescent="0.25">
      <c r="C18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>
      <selection activeCell="C19" sqref="C19"/>
    </sheetView>
  </sheetViews>
  <sheetFormatPr defaultRowHeight="15" x14ac:dyDescent="0.25"/>
  <cols>
    <col min="1" max="1" width="100.140625" customWidth="1"/>
    <col min="2" max="3" width="19" customWidth="1"/>
    <col min="4" max="4" width="2" customWidth="1"/>
    <col min="5" max="5" width="15" customWidth="1"/>
  </cols>
  <sheetData>
    <row r="1" spans="1:5" x14ac:dyDescent="0.25">
      <c r="A1" s="4" t="s">
        <v>55</v>
      </c>
      <c r="B1" t="s">
        <v>14</v>
      </c>
      <c r="C1" t="s">
        <v>15</v>
      </c>
      <c r="E1" t="s">
        <v>16</v>
      </c>
    </row>
    <row r="2" spans="1:5" x14ac:dyDescent="0.25">
      <c r="A2" t="s">
        <v>56</v>
      </c>
      <c r="C2">
        <f>IF(B2="Yes",1,0)</f>
        <v>0</v>
      </c>
      <c r="E2">
        <f>SUM(C2:C6)/5</f>
        <v>0</v>
      </c>
    </row>
    <row r="3" spans="1:5" x14ac:dyDescent="0.25">
      <c r="A3" t="s">
        <v>57</v>
      </c>
      <c r="C3">
        <f>IF(B3="Yes",1,0)</f>
        <v>0</v>
      </c>
    </row>
    <row r="4" spans="1:5" ht="60" x14ac:dyDescent="0.25">
      <c r="A4" s="2" t="s">
        <v>58</v>
      </c>
      <c r="C4">
        <f>IF(B4="Yes",1,0)</f>
        <v>0</v>
      </c>
    </row>
    <row r="5" spans="1:5" x14ac:dyDescent="0.25">
      <c r="A5" t="s">
        <v>59</v>
      </c>
      <c r="C5">
        <f>IF(B5="Yes",1,0)</f>
        <v>0</v>
      </c>
    </row>
    <row r="6" spans="1:5" x14ac:dyDescent="0.25">
      <c r="A6" t="s">
        <v>60</v>
      </c>
      <c r="C6">
        <f>IF(B6="Yes",1,0)</f>
        <v>0</v>
      </c>
    </row>
    <row r="7" spans="1:5" x14ac:dyDescent="0.25">
      <c r="A7" t="s">
        <v>22</v>
      </c>
      <c r="C7">
        <f>SUM(C2:C6)</f>
        <v>0</v>
      </c>
    </row>
  </sheetData>
  <dataValidations count="1">
    <dataValidation type="list" allowBlank="1" showInputMessage="1" showErrorMessage="1" sqref="B2 B3 B4 B5 B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B7" sqref="B7"/>
    </sheetView>
  </sheetViews>
  <sheetFormatPr defaultRowHeight="15" x14ac:dyDescent="0.25"/>
  <cols>
    <col min="1" max="1" width="111.425781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3" t="s">
        <v>61</v>
      </c>
      <c r="B1" t="s">
        <v>14</v>
      </c>
      <c r="C1" t="s">
        <v>15</v>
      </c>
      <c r="E1" t="s">
        <v>16</v>
      </c>
    </row>
    <row r="2" spans="1:5" ht="45" x14ac:dyDescent="0.25">
      <c r="A2" s="12" t="s">
        <v>62</v>
      </c>
      <c r="C2">
        <f t="shared" ref="C2:C7" si="0">IF(B2="Fully implemented",1,IF(B2="Planned or defined but not yet adopted/implemented",0.5,IF(B2="Not yet",0,0)))</f>
        <v>0</v>
      </c>
      <c r="E2">
        <f>SUM(C2:C7)/6</f>
        <v>0</v>
      </c>
    </row>
    <row r="3" spans="1:5" x14ac:dyDescent="0.25">
      <c r="A3" s="13" t="s">
        <v>63</v>
      </c>
      <c r="C3">
        <f t="shared" si="0"/>
        <v>0</v>
      </c>
    </row>
    <row r="4" spans="1:5" x14ac:dyDescent="0.25">
      <c r="A4" s="13" t="s">
        <v>64</v>
      </c>
      <c r="C4">
        <f t="shared" si="0"/>
        <v>0</v>
      </c>
    </row>
    <row r="5" spans="1:5" x14ac:dyDescent="0.25">
      <c r="A5" s="13" t="s">
        <v>65</v>
      </c>
      <c r="C5">
        <f t="shared" si="0"/>
        <v>0</v>
      </c>
    </row>
    <row r="6" spans="1:5" x14ac:dyDescent="0.25">
      <c r="A6" s="13" t="s">
        <v>66</v>
      </c>
      <c r="C6">
        <f t="shared" si="0"/>
        <v>0</v>
      </c>
    </row>
    <row r="7" spans="1:5" x14ac:dyDescent="0.25">
      <c r="A7" s="13" t="s">
        <v>67</v>
      </c>
      <c r="C7">
        <f t="shared" si="0"/>
        <v>0</v>
      </c>
    </row>
    <row r="8" spans="1:5" x14ac:dyDescent="0.25">
      <c r="A8" s="13" t="s">
        <v>22</v>
      </c>
      <c r="C8">
        <f>SUM(C2:C7)</f>
        <v>0</v>
      </c>
    </row>
  </sheetData>
  <dataValidations count="1">
    <dataValidation type="list" allowBlank="1" showInputMessage="1" showErrorMessage="1" sqref="B2 B3 B4 B5 B6 B7" xr:uid="{00000000-0002-0000-0900-000000000000}">
      <formula1>"Fully implemented,Planned or defined but not yet adopted/implemented,Not yet"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workbookViewId="0">
      <selection activeCell="B4" sqref="B4"/>
    </sheetView>
  </sheetViews>
  <sheetFormatPr defaultRowHeight="15" x14ac:dyDescent="0.25"/>
  <cols>
    <col min="1" max="1" width="88.8554687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3" t="s">
        <v>68</v>
      </c>
      <c r="B1" t="s">
        <v>14</v>
      </c>
      <c r="C1" t="s">
        <v>15</v>
      </c>
      <c r="E1" t="s">
        <v>16</v>
      </c>
    </row>
    <row r="2" spans="1:5" x14ac:dyDescent="0.25">
      <c r="A2" t="s">
        <v>69</v>
      </c>
      <c r="C2">
        <f>IF(B2="Fully implemented",1,IF(B2="Planned or defined but not yet implemented",0.5,IF(B2="Not yet",0,0)))</f>
        <v>0</v>
      </c>
      <c r="E2">
        <f>SUM(C2:C4)/3</f>
        <v>0</v>
      </c>
    </row>
    <row r="3" spans="1:5" x14ac:dyDescent="0.25">
      <c r="A3" t="s">
        <v>70</v>
      </c>
      <c r="C3">
        <f>IF(B3="Fully implemented",1,IF(B3="Planned or defined but not yet implemented",0.5,IF(B3="Not yet",0,0)))</f>
        <v>0</v>
      </c>
    </row>
    <row r="4" spans="1:5" x14ac:dyDescent="0.25">
      <c r="A4" t="s">
        <v>71</v>
      </c>
      <c r="C4">
        <f>IF(B4="Fully implemented",1,IF(B4="Planned or defined but not yet implemented",0.5,IF(B4="Not yet",0,0)))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A00-000000000000}">
      <formula1>"Fully implemented,Planned or defined but not yet implemented,Not yet"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B2" sqref="B2:B4"/>
    </sheetView>
  </sheetViews>
  <sheetFormatPr defaultRowHeight="15" x14ac:dyDescent="0.25"/>
  <cols>
    <col min="1" max="1" width="78.57031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30" x14ac:dyDescent="0.25">
      <c r="A1" s="6" t="s">
        <v>72</v>
      </c>
      <c r="B1" t="s">
        <v>14</v>
      </c>
      <c r="C1" t="s">
        <v>15</v>
      </c>
      <c r="E1" t="s">
        <v>16</v>
      </c>
    </row>
    <row r="2" spans="1:5" x14ac:dyDescent="0.25">
      <c r="A2" s="2" t="s">
        <v>73</v>
      </c>
      <c r="C2">
        <f>IF(B2="Fully implemented",1,IF(B2="Planned or defined but not yet implemented",0.5,IF(B2="Not yet",0,0)))</f>
        <v>0</v>
      </c>
      <c r="E2">
        <f>SUM(C2:C4)/3</f>
        <v>0</v>
      </c>
    </row>
    <row r="3" spans="1:5" x14ac:dyDescent="0.25">
      <c r="A3" s="2" t="s">
        <v>74</v>
      </c>
      <c r="C3">
        <f>IF(B3="Fully implemented",1,IF(B3="Planned or defined but not yet implemented",0.5,IF(B3="Not yet",0,0)))</f>
        <v>0</v>
      </c>
    </row>
    <row r="4" spans="1:5" x14ac:dyDescent="0.25">
      <c r="A4" s="2" t="s">
        <v>75</v>
      </c>
      <c r="C4">
        <f>IF(B4="Fully implemented",1,IF(B4="Planned or defined but not yet implemented",0.5,IF(B4="Not yet",0,0)))</f>
        <v>0</v>
      </c>
    </row>
    <row r="5" spans="1:5" x14ac:dyDescent="0.25">
      <c r="A5" s="2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B00-000000000000}">
      <formula1>"Fully implemented,Planned or defined but not yet implemented,Not yet"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workbookViewId="0">
      <selection activeCell="B4" sqref="B4"/>
    </sheetView>
  </sheetViews>
  <sheetFormatPr defaultRowHeight="15" x14ac:dyDescent="0.25"/>
  <cols>
    <col min="1" max="1" width="104.57031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3" t="s">
        <v>76</v>
      </c>
      <c r="B1" t="s">
        <v>14</v>
      </c>
      <c r="C1" t="s">
        <v>15</v>
      </c>
      <c r="E1" t="s">
        <v>16</v>
      </c>
    </row>
    <row r="2" spans="1:5" ht="30" x14ac:dyDescent="0.25">
      <c r="A2" s="2" t="s">
        <v>77</v>
      </c>
      <c r="C2">
        <f>IF(B2="Fully implemented",1,IF(B2="Planned or defined but not yet implemented",0.5,IF(B2="Not yet",0,0)))</f>
        <v>0</v>
      </c>
      <c r="E2">
        <f>SUM(C2:C4)/3</f>
        <v>0</v>
      </c>
    </row>
    <row r="3" spans="1:5" x14ac:dyDescent="0.25">
      <c r="A3" t="s">
        <v>78</v>
      </c>
      <c r="C3">
        <f>IF(B3="Fully implemented",1,IF(B3="Planned or defined but not yet implemented",0.5,IF(B3="Not yet",0,0)))</f>
        <v>0</v>
      </c>
    </row>
    <row r="4" spans="1:5" ht="30" x14ac:dyDescent="0.25">
      <c r="A4" s="2" t="s">
        <v>79</v>
      </c>
      <c r="C4">
        <f>IF(B4="Fully implemented",1,IF(B4="Planned or defined but not yet implemented",0.5,IF(B4="Not yet",0,0)))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C00-000000000000}">
      <formula1>"Fully implemented,Planned or defined but not yet implemented,Not yet"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"/>
  <sheetViews>
    <sheetView workbookViewId="0">
      <selection activeCell="B5" sqref="B5"/>
    </sheetView>
  </sheetViews>
  <sheetFormatPr defaultRowHeight="15" x14ac:dyDescent="0.25"/>
  <cols>
    <col min="1" max="1" width="109.8554687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30" x14ac:dyDescent="0.25">
      <c r="A1" s="6" t="s">
        <v>80</v>
      </c>
      <c r="B1" t="s">
        <v>14</v>
      </c>
      <c r="C1" t="s">
        <v>15</v>
      </c>
      <c r="E1" t="s">
        <v>16</v>
      </c>
    </row>
    <row r="2" spans="1:5" ht="30" x14ac:dyDescent="0.25">
      <c r="A2" s="2" t="s">
        <v>81</v>
      </c>
      <c r="C2">
        <f>IF(OR(B2="Fully implemented/adopted",B2="Fully implemented"),1,IF(B2="Planned or defined but not yet adopted/implemented",0.5,IF(B2="Not yet",0,0)))</f>
        <v>0</v>
      </c>
      <c r="E2">
        <f>SUM(C2:C5)/4</f>
        <v>0</v>
      </c>
    </row>
    <row r="3" spans="1:5" ht="45" x14ac:dyDescent="0.25">
      <c r="A3" s="2" t="s">
        <v>82</v>
      </c>
      <c r="C3">
        <f>IF(OR(B3="Fully implemented/adopted",B3="Fully implemented"),1,IF(B3="Planned or defined but not yet adopted/implemented",0.5,IF(B3="Not yet",0,0)))</f>
        <v>0</v>
      </c>
    </row>
    <row r="4" spans="1:5" ht="30" x14ac:dyDescent="0.25">
      <c r="A4" s="2" t="s">
        <v>83</v>
      </c>
      <c r="C4">
        <f>IF(OR(B4="Fully implemented/adopted",B4="Fully implemented"),1,IF(B4="Planned or defined but not yet adopted/implemented",0.5,IF(B4="Not yet",0,0)))</f>
        <v>0</v>
      </c>
    </row>
    <row r="5" spans="1:5" ht="30" x14ac:dyDescent="0.25">
      <c r="A5" s="2" t="s">
        <v>84</v>
      </c>
      <c r="C5">
        <f>IF(OR(B5="Fully implemented/adopted",B5="Fully implemented"),1,IF(B5="Planned or defined but not yet adopted/implemented",0.5,IF(B5="Not yet",0,0)))</f>
        <v>0</v>
      </c>
    </row>
    <row r="6" spans="1:5" x14ac:dyDescent="0.25">
      <c r="A6" t="s">
        <v>22</v>
      </c>
      <c r="C6">
        <f>SUM(C2:C5)</f>
        <v>0</v>
      </c>
    </row>
  </sheetData>
  <dataValidations count="1">
    <dataValidation type="list" allowBlank="1" showInputMessage="1" showErrorMessage="1" sqref="B2 B3 B4 B5" xr:uid="{00000000-0002-0000-0D00-000000000000}">
      <formula1>"Fully implemented/adopted,Planned or defined but not yet adopted/implemented,Not yet"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workbookViewId="0">
      <selection activeCell="B4" sqref="B4"/>
    </sheetView>
  </sheetViews>
  <sheetFormatPr defaultRowHeight="15" x14ac:dyDescent="0.25"/>
  <cols>
    <col min="1" max="1" width="118.57031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30" x14ac:dyDescent="0.25">
      <c r="A1" s="6" t="s">
        <v>85</v>
      </c>
      <c r="B1" t="s">
        <v>14</v>
      </c>
      <c r="C1" t="s">
        <v>15</v>
      </c>
      <c r="E1" t="s">
        <v>16</v>
      </c>
    </row>
    <row r="2" spans="1:5" x14ac:dyDescent="0.25">
      <c r="A2" t="s">
        <v>86</v>
      </c>
      <c r="C2">
        <f>IF(B2="Fully implemented",1,IF(B2="Planned or partially implemented",0.5,IF(B2="Not yet",0,0)))</f>
        <v>0</v>
      </c>
      <c r="E2">
        <f>SUM(C2:C4)/3</f>
        <v>0</v>
      </c>
    </row>
    <row r="3" spans="1:5" x14ac:dyDescent="0.25">
      <c r="A3" t="s">
        <v>87</v>
      </c>
      <c r="C3">
        <f>IF(B3="Fully implemented",1,IF(B3="Planned or partially implemented",0.5,IF(B3="Not yet",0,0)))</f>
        <v>0</v>
      </c>
    </row>
    <row r="4" spans="1:5" x14ac:dyDescent="0.25">
      <c r="A4" t="s">
        <v>88</v>
      </c>
      <c r="C4">
        <f>IF(B4="Fully implemented",1,IF(B4="Planned or partially implemented",0.5,IF(B4="Not yet",0,0)))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E00-000000000000}">
      <formula1>"Fully implemented,Planned or partially implemented,Not yet"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abSelected="1" workbookViewId="0">
      <selection activeCell="C4" sqref="C4"/>
    </sheetView>
  </sheetViews>
  <sheetFormatPr defaultRowHeight="15" x14ac:dyDescent="0.25"/>
  <cols>
    <col min="1" max="1" width="99.5703125" customWidth="1"/>
    <col min="2" max="2" width="26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3" t="s">
        <v>89</v>
      </c>
      <c r="B1" t="s">
        <v>90</v>
      </c>
      <c r="C1" t="s">
        <v>15</v>
      </c>
      <c r="E1" t="s">
        <v>16</v>
      </c>
    </row>
    <row r="2" spans="1:5" ht="45" x14ac:dyDescent="0.25">
      <c r="A2" s="2" t="s">
        <v>91</v>
      </c>
      <c r="C2">
        <f>IF(B2="Yes",1,0)</f>
        <v>0</v>
      </c>
      <c r="E2">
        <f>SUM(C2:C5)/4</f>
        <v>0</v>
      </c>
    </row>
    <row r="3" spans="1:5" ht="30" x14ac:dyDescent="0.25">
      <c r="A3" s="2" t="s">
        <v>92</v>
      </c>
      <c r="C3">
        <f>IF(B3="Yes",1,0)</f>
        <v>0</v>
      </c>
    </row>
    <row r="4" spans="1:5" x14ac:dyDescent="0.25">
      <c r="A4" t="s">
        <v>93</v>
      </c>
      <c r="C4">
        <f>IF(OR(B4="we use DCAT v3",B4="but we use other formats"),1,0)</f>
        <v>0</v>
      </c>
    </row>
    <row r="5" spans="1:5" x14ac:dyDescent="0.25">
      <c r="A5" t="s">
        <v>94</v>
      </c>
      <c r="C5">
        <f>IF(OR(B5="we use ODRL",B5="but we use other formats"),1,0)</f>
        <v>0</v>
      </c>
    </row>
    <row r="6" spans="1:5" x14ac:dyDescent="0.25">
      <c r="A6" t="s">
        <v>22</v>
      </c>
      <c r="C6">
        <f>SUM(C2:C5)</f>
        <v>0</v>
      </c>
    </row>
  </sheetData>
  <dataValidations count="3">
    <dataValidation type="list" allowBlank="1" showInputMessage="1" showErrorMessage="1" sqref="B2 B3" xr:uid="{00000000-0002-0000-0F00-000000000000}">
      <formula1>"Yes,No"</formula1>
    </dataValidation>
    <dataValidation type="list" allowBlank="1" showInputMessage="1" showErrorMessage="1" sqref="B4" xr:uid="{00000000-0002-0000-0F00-000001000000}">
      <formula1>"Yes, we use DCAT v3,Yes, but we use other formats,No"</formula1>
    </dataValidation>
    <dataValidation type="list" allowBlank="1" showInputMessage="1" showErrorMessage="1" sqref="B5" xr:uid="{00000000-0002-0000-0F00-000002000000}">
      <formula1>"Yes, we use ODRL,Yes, but we use other formats,No"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workbookViewId="0">
      <selection activeCell="B2" sqref="B2:B4"/>
    </sheetView>
  </sheetViews>
  <sheetFormatPr defaultRowHeight="15" x14ac:dyDescent="0.25"/>
  <cols>
    <col min="1" max="1" width="90.425781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45" x14ac:dyDescent="0.25">
      <c r="A1" s="6" t="s">
        <v>95</v>
      </c>
      <c r="B1" t="s">
        <v>14</v>
      </c>
      <c r="C1" t="s">
        <v>15</v>
      </c>
      <c r="E1" t="s">
        <v>16</v>
      </c>
    </row>
    <row r="2" spans="1:5" x14ac:dyDescent="0.25">
      <c r="A2" t="s">
        <v>96</v>
      </c>
      <c r="C2">
        <f>IF(B2="Fully implemented",1,IF(B2="Planned or partially implemented",0.5,IF(B2="Not yet",0,0)))</f>
        <v>0</v>
      </c>
      <c r="E2">
        <f>SUM(C2:C4)/3</f>
        <v>0</v>
      </c>
    </row>
    <row r="3" spans="1:5" x14ac:dyDescent="0.25">
      <c r="A3" t="s">
        <v>97</v>
      </c>
      <c r="C3">
        <f>IF(B3="Fully implemented",1,IF(B3="Planned or partially implemented",0.5,IF(B3="Not yet",0,0)))</f>
        <v>0</v>
      </c>
    </row>
    <row r="4" spans="1:5" x14ac:dyDescent="0.25">
      <c r="A4" t="s">
        <v>98</v>
      </c>
      <c r="C4">
        <f>IF(B4="Fully implemented",1,IF(B4="Planned or partially implemented",0.5,IF(B4="Not yet",0,0)))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1000-000000000000}">
      <formula1>"Fully implemented,Planned or partially implemented,Not yet"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4"/>
  <sheetViews>
    <sheetView workbookViewId="0">
      <selection activeCell="C4" sqref="C4"/>
    </sheetView>
  </sheetViews>
  <sheetFormatPr defaultRowHeight="15" x14ac:dyDescent="0.25"/>
  <cols>
    <col min="1" max="1" width="87.14062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30" x14ac:dyDescent="0.25">
      <c r="A1" s="6" t="s">
        <v>99</v>
      </c>
      <c r="B1" t="s">
        <v>14</v>
      </c>
      <c r="C1" t="s">
        <v>15</v>
      </c>
      <c r="E1" t="s">
        <v>16</v>
      </c>
    </row>
    <row r="2" spans="1:5" ht="45" x14ac:dyDescent="0.25">
      <c r="A2" s="2" t="s">
        <v>100</v>
      </c>
      <c r="C2">
        <f>IF(B2="Fully implemented",1,IF(B2="Planned or partially implemented",0.5,IF(B2="Not yet",0,0)))</f>
        <v>0</v>
      </c>
      <c r="E2">
        <f>SUM(C2:C3)/2</f>
        <v>0</v>
      </c>
    </row>
    <row r="3" spans="1:5" ht="30" x14ac:dyDescent="0.25">
      <c r="A3" s="2" t="s">
        <v>101</v>
      </c>
      <c r="C3">
        <f>IF(B3="Fully implemented",1,IF(B3="Planned or partially implemented",0.5,IF(B3="Not yet",0,0)))</f>
        <v>0</v>
      </c>
    </row>
    <row r="4" spans="1:5" x14ac:dyDescent="0.25">
      <c r="A4" t="s">
        <v>22</v>
      </c>
      <c r="C4">
        <f>SUM(C2:C3)</f>
        <v>0</v>
      </c>
    </row>
  </sheetData>
  <dataValidations count="1">
    <dataValidation type="list" allowBlank="1" showInputMessage="1" showErrorMessage="1" sqref="B2 B3" xr:uid="{00000000-0002-0000-1100-000000000000}">
      <formula1>"Fully implemented,Planned or partially implemented,Not yet"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N22" sqref="N22"/>
    </sheetView>
  </sheetViews>
  <sheetFormatPr defaultRowHeight="15" x14ac:dyDescent="0.25"/>
  <cols>
    <col min="1" max="1" width="22" customWidth="1"/>
    <col min="2" max="2" width="20.85546875" customWidth="1"/>
    <col min="3" max="3" width="16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f>( 'Q1 Business model'!E2 + 'Q2 Use cases'!E2 + 'Q3 Offering'!E2 ) /3 *100</f>
        <v>0</v>
      </c>
      <c r="C2" t="s">
        <v>4</v>
      </c>
    </row>
    <row r="3" spans="1:3" x14ac:dyDescent="0.25">
      <c r="A3" t="s">
        <v>5</v>
      </c>
      <c r="B3">
        <f>( 'Q4 Intermediaries'!E2 + 'Q5 Gov. framework'!E2 + 'Q6 Participation Mgmt'!E2 + 'Q7 Compliance'!E2 + 'Q8 Contracts'!E2 ) /5 *100</f>
        <v>0</v>
      </c>
      <c r="C3" t="s">
        <v>6</v>
      </c>
    </row>
    <row r="4" spans="1:3" x14ac:dyDescent="0.25">
      <c r="A4" t="s">
        <v>7</v>
      </c>
      <c r="B4">
        <f>( 'Q9 Data models'!E2 + 'Q10 Data exchange'!E2 + 'Q11 Provenance'!E2 + 'Q12 Identity &amp; Attestation'!E2 + 'Q13 Trust framework'!E2 + 'Q14 Policy enforcement'!E2 + 'Q15 Descriptions &amp; metadata'!E2 + 'Q16 Publication &amp; discovery'!E2 + 'Q17 Value creation services'!E2 ) /9 *100</f>
        <v>0</v>
      </c>
      <c r="C4" t="s">
        <v>8</v>
      </c>
    </row>
    <row r="5" spans="1:3" x14ac:dyDescent="0.25">
      <c r="A5" t="s">
        <v>9</v>
      </c>
      <c r="B5">
        <f>( 'Q18 Participation'!E2 + 'Q19 Activity volume'!E2 ) /2 *100</f>
        <v>0</v>
      </c>
      <c r="C5" t="s">
        <v>10</v>
      </c>
    </row>
    <row r="7" spans="1:3" x14ac:dyDescent="0.25">
      <c r="A7" t="s">
        <v>11</v>
      </c>
      <c r="B7" t="s">
        <v>12</v>
      </c>
    </row>
    <row r="8" spans="1:3" x14ac:dyDescent="0.25">
      <c r="A8" t="s">
        <v>3</v>
      </c>
      <c r="B8">
        <f>B2</f>
        <v>0</v>
      </c>
    </row>
    <row r="9" spans="1:3" x14ac:dyDescent="0.25">
      <c r="A9" t="s">
        <v>5</v>
      </c>
      <c r="B9">
        <f>B3</f>
        <v>0</v>
      </c>
    </row>
    <row r="10" spans="1:3" x14ac:dyDescent="0.25">
      <c r="A10" t="s">
        <v>7</v>
      </c>
      <c r="B10">
        <f>B4</f>
        <v>0</v>
      </c>
    </row>
    <row r="11" spans="1:3" x14ac:dyDescent="0.25">
      <c r="A11" t="s">
        <v>9</v>
      </c>
      <c r="B11">
        <f>B5</f>
        <v>0</v>
      </c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>
      <selection activeCell="E2" sqref="E2"/>
    </sheetView>
  </sheetViews>
  <sheetFormatPr defaultRowHeight="15" x14ac:dyDescent="0.25"/>
  <cols>
    <col min="1" max="1" width="104.140625" customWidth="1"/>
    <col min="2" max="2" width="13.42578125" bestFit="1" customWidth="1"/>
    <col min="3" max="3" width="19" customWidth="1"/>
    <col min="4" max="4" width="13" customWidth="1"/>
    <col min="5" max="5" width="15" customWidth="1"/>
  </cols>
  <sheetData>
    <row r="1" spans="1:5" x14ac:dyDescent="0.25">
      <c r="A1" s="7" t="s">
        <v>102</v>
      </c>
      <c r="B1" t="s">
        <v>103</v>
      </c>
      <c r="C1" t="s">
        <v>104</v>
      </c>
      <c r="E1" t="s">
        <v>16</v>
      </c>
    </row>
    <row r="2" spans="1:5" x14ac:dyDescent="0.25">
      <c r="A2" t="s">
        <v>105</v>
      </c>
      <c r="C2">
        <f>IF(B2="Yes",1,0)</f>
        <v>0</v>
      </c>
      <c r="D2" t="s">
        <v>106</v>
      </c>
      <c r="E2">
        <f>B11/10</f>
        <v>0</v>
      </c>
    </row>
    <row r="3" spans="1:5" x14ac:dyDescent="0.25">
      <c r="A3" t="s">
        <v>107</v>
      </c>
    </row>
    <row r="4" spans="1:5" x14ac:dyDescent="0.25">
      <c r="A4" t="s">
        <v>108</v>
      </c>
    </row>
    <row r="5" spans="1:5" x14ac:dyDescent="0.25">
      <c r="A5" s="13" t="s">
        <v>109</v>
      </c>
    </row>
    <row r="6" spans="1:5" x14ac:dyDescent="0.25">
      <c r="A6" s="13" t="s">
        <v>110</v>
      </c>
    </row>
    <row r="7" spans="1:5" x14ac:dyDescent="0.25">
      <c r="A7" s="13" t="s">
        <v>111</v>
      </c>
    </row>
    <row r="8" spans="1:5" x14ac:dyDescent="0.25">
      <c r="A8" s="13" t="s">
        <v>112</v>
      </c>
    </row>
    <row r="9" spans="1:5" x14ac:dyDescent="0.25">
      <c r="A9" s="13" t="s">
        <v>113</v>
      </c>
    </row>
    <row r="10" spans="1:5" x14ac:dyDescent="0.25">
      <c r="A10" s="13" t="s">
        <v>114</v>
      </c>
    </row>
    <row r="11" spans="1:5" x14ac:dyDescent="0.25">
      <c r="A11" t="s">
        <v>115</v>
      </c>
      <c r="B11">
        <f>B9+B10</f>
        <v>0</v>
      </c>
    </row>
  </sheetData>
  <dataValidations count="1">
    <dataValidation type="list" allowBlank="1" showInputMessage="1" showErrorMessage="1" sqref="B2" xr:uid="{00000000-0002-0000-1200-000000000000}">
      <formula1>"Yes,No"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workbookViewId="0">
      <selection activeCell="C2" sqref="C2"/>
    </sheetView>
  </sheetViews>
  <sheetFormatPr defaultRowHeight="15" x14ac:dyDescent="0.25"/>
  <cols>
    <col min="1" max="1" width="120" customWidth="1"/>
    <col min="2" max="2" width="13.42578125" bestFit="1" customWidth="1"/>
    <col min="3" max="3" width="11.85546875" bestFit="1" customWidth="1"/>
    <col min="4" max="4" width="2" customWidth="1"/>
    <col min="5" max="5" width="15" customWidth="1"/>
  </cols>
  <sheetData>
    <row r="1" spans="1:5" x14ac:dyDescent="0.25">
      <c r="A1" s="8" t="s">
        <v>116</v>
      </c>
      <c r="B1" t="s">
        <v>103</v>
      </c>
      <c r="C1" t="s">
        <v>104</v>
      </c>
      <c r="E1" t="s">
        <v>16</v>
      </c>
    </row>
    <row r="2" spans="1:5" x14ac:dyDescent="0.25">
      <c r="A2" s="2" t="s">
        <v>117</v>
      </c>
      <c r="C2">
        <f>IF(B2="Yes",1,IF(B2="Monitoring framework planned or defined but not yet active",0.5,IF(B2="Not yet",0,0)))</f>
        <v>0</v>
      </c>
      <c r="E2">
        <f>B11/11</f>
        <v>0</v>
      </c>
    </row>
    <row r="3" spans="1:5" x14ac:dyDescent="0.25">
      <c r="A3" s="2" t="s">
        <v>118</v>
      </c>
    </row>
    <row r="4" spans="1:5" x14ac:dyDescent="0.25">
      <c r="A4" s="12" t="s">
        <v>119</v>
      </c>
    </row>
    <row r="5" spans="1:5" x14ac:dyDescent="0.25">
      <c r="A5" s="12" t="s">
        <v>120</v>
      </c>
    </row>
    <row r="6" spans="1:5" x14ac:dyDescent="0.25">
      <c r="A6" s="12" t="s">
        <v>121</v>
      </c>
    </row>
    <row r="7" spans="1:5" x14ac:dyDescent="0.25">
      <c r="A7" s="12" t="s">
        <v>122</v>
      </c>
    </row>
    <row r="8" spans="1:5" x14ac:dyDescent="0.25">
      <c r="A8" s="12" t="s">
        <v>123</v>
      </c>
    </row>
    <row r="9" spans="1:5" x14ac:dyDescent="0.25">
      <c r="A9" s="12" t="s">
        <v>124</v>
      </c>
    </row>
    <row r="10" spans="1:5" x14ac:dyDescent="0.25">
      <c r="A10" s="12" t="s">
        <v>125</v>
      </c>
    </row>
    <row r="11" spans="1:5" x14ac:dyDescent="0.25">
      <c r="A11" s="2" t="s">
        <v>126</v>
      </c>
      <c r="B11">
        <f>C2+B9+B10</f>
        <v>0</v>
      </c>
    </row>
  </sheetData>
  <dataValidations count="1">
    <dataValidation type="list" allowBlank="1" showInputMessage="1" showErrorMessage="1" sqref="B2" xr:uid="{00000000-0002-0000-1300-000000000000}">
      <formula1>"Yes,Monitoring framework planned or defined but not yet active,Not yet"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F15" sqref="F15"/>
    </sheetView>
  </sheetViews>
  <sheetFormatPr defaultRowHeight="15" x14ac:dyDescent="0.25"/>
  <cols>
    <col min="1" max="1" width="100.85546875" customWidth="1"/>
    <col min="2" max="2" width="19" customWidth="1"/>
    <col min="3" max="3" width="5.5703125" bestFit="1" customWidth="1"/>
    <col min="4" max="4" width="2" customWidth="1"/>
    <col min="5" max="5" width="15" customWidth="1"/>
  </cols>
  <sheetData>
    <row r="1" spans="1:5" x14ac:dyDescent="0.25">
      <c r="A1" s="4" t="s">
        <v>13</v>
      </c>
      <c r="B1" t="s">
        <v>14</v>
      </c>
      <c r="C1" t="s">
        <v>15</v>
      </c>
      <c r="E1" t="s">
        <v>16</v>
      </c>
    </row>
    <row r="2" spans="1:5" x14ac:dyDescent="0.25">
      <c r="A2" t="s">
        <v>17</v>
      </c>
      <c r="C2">
        <f>IF(B2="Fully",1,IF(B2="Partially",0.5,IF(B2="Not yet",0,0)))</f>
        <v>0</v>
      </c>
      <c r="E2">
        <f>SUM(C2:C6)/5</f>
        <v>0</v>
      </c>
    </row>
    <row r="3" spans="1:5" x14ac:dyDescent="0.25">
      <c r="A3" t="s">
        <v>18</v>
      </c>
      <c r="C3">
        <f>IF(B3="Fully",1,IF(B3="Partially",0.5,IF(B3="Not yet",0,0)))</f>
        <v>0</v>
      </c>
    </row>
    <row r="4" spans="1:5" x14ac:dyDescent="0.25">
      <c r="A4" t="s">
        <v>19</v>
      </c>
      <c r="C4">
        <f>IF(B4="Fully",1,IF(B4="Partially",0.5,IF(B4="Not yet",0,0)))</f>
        <v>0</v>
      </c>
    </row>
    <row r="5" spans="1:5" x14ac:dyDescent="0.25">
      <c r="A5" t="s">
        <v>20</v>
      </c>
      <c r="C5">
        <f>IF(B5="Fully",1,IF(B5="Partially",0.5,IF(B5="Not yet",0,0)))</f>
        <v>0</v>
      </c>
    </row>
    <row r="6" spans="1:5" x14ac:dyDescent="0.25">
      <c r="A6" t="s">
        <v>21</v>
      </c>
      <c r="C6">
        <f>IF(B6="Fully",1,IF(B6="Partially",0.5,IF(B6="Not yet",0,0)))</f>
        <v>0</v>
      </c>
    </row>
    <row r="7" spans="1:5" x14ac:dyDescent="0.25">
      <c r="A7" t="s">
        <v>22</v>
      </c>
      <c r="C7">
        <f>SUM(C2:C6)</f>
        <v>0</v>
      </c>
    </row>
  </sheetData>
  <dataValidations count="1">
    <dataValidation type="list" allowBlank="1" showInputMessage="1" showErrorMessage="1" sqref="B2:B6" xr:uid="{00000000-0002-0000-0100-000000000000}">
      <formula1>"Fully,Partially,Not yet"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B2" sqref="B2:B6"/>
    </sheetView>
  </sheetViews>
  <sheetFormatPr defaultRowHeight="15" x14ac:dyDescent="0.25"/>
  <cols>
    <col min="1" max="1" width="104" customWidth="1"/>
    <col min="2" max="2" width="17.140625" customWidth="1"/>
    <col min="3" max="3" width="10.5703125" customWidth="1"/>
    <col min="4" max="4" width="2" customWidth="1"/>
    <col min="5" max="5" width="15" customWidth="1"/>
  </cols>
  <sheetData>
    <row r="1" spans="1:5" x14ac:dyDescent="0.25">
      <c r="A1" s="4" t="s">
        <v>23</v>
      </c>
      <c r="B1" t="s">
        <v>14</v>
      </c>
      <c r="C1" t="s">
        <v>15</v>
      </c>
      <c r="E1" t="s">
        <v>16</v>
      </c>
    </row>
    <row r="2" spans="1:5" x14ac:dyDescent="0.25">
      <c r="A2" t="s">
        <v>24</v>
      </c>
      <c r="C2">
        <f>IF(B2="Yes",1,0)</f>
        <v>0</v>
      </c>
      <c r="E2">
        <f>SUM(C2:C6)/5</f>
        <v>0</v>
      </c>
    </row>
    <row r="3" spans="1:5" x14ac:dyDescent="0.25">
      <c r="A3" t="s">
        <v>25</v>
      </c>
      <c r="C3">
        <f>IF(B3="Yes",1,0)</f>
        <v>0</v>
      </c>
    </row>
    <row r="4" spans="1:5" x14ac:dyDescent="0.25">
      <c r="A4" t="s">
        <v>26</v>
      </c>
      <c r="C4">
        <f>IF(B4="Yes",1,0)</f>
        <v>0</v>
      </c>
    </row>
    <row r="5" spans="1:5" x14ac:dyDescent="0.25">
      <c r="A5" t="s">
        <v>27</v>
      </c>
      <c r="C5">
        <f>IF(B5="Yes",1,0)</f>
        <v>0</v>
      </c>
    </row>
    <row r="6" spans="1:5" x14ac:dyDescent="0.25">
      <c r="A6" t="s">
        <v>28</v>
      </c>
      <c r="C6">
        <f>IF(B6="Yes",1,0)</f>
        <v>0</v>
      </c>
    </row>
    <row r="7" spans="1:5" x14ac:dyDescent="0.25">
      <c r="A7" t="s">
        <v>22</v>
      </c>
      <c r="C7">
        <f>SUM(C2:C6)</f>
        <v>0</v>
      </c>
    </row>
  </sheetData>
  <dataValidations count="1">
    <dataValidation type="list" allowBlank="1" showInputMessage="1" showErrorMessage="1" sqref="B2 B3 B4 B5 B6" xr:uid="{00000000-0002-0000-02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B2" sqref="B2:B4"/>
    </sheetView>
  </sheetViews>
  <sheetFormatPr defaultRowHeight="15" x14ac:dyDescent="0.25"/>
  <cols>
    <col min="1" max="1" width="120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4" t="s">
        <v>29</v>
      </c>
      <c r="B1" t="s">
        <v>14</v>
      </c>
      <c r="C1" t="s">
        <v>15</v>
      </c>
      <c r="E1" t="s">
        <v>16</v>
      </c>
    </row>
    <row r="2" spans="1:5" x14ac:dyDescent="0.25">
      <c r="A2" t="s">
        <v>30</v>
      </c>
      <c r="C2">
        <f>IF(B2="Fully",1,IF(B2="Partially",0.5,IF(B2="Not yet",0,0)))</f>
        <v>0</v>
      </c>
      <c r="E2">
        <f>SUM(C2:C4)/3</f>
        <v>0</v>
      </c>
    </row>
    <row r="3" spans="1:5" x14ac:dyDescent="0.25">
      <c r="A3" t="s">
        <v>31</v>
      </c>
      <c r="C3">
        <f>IF(B3="Fully",1,IF(B3="Partially",0.5,IF(B3="Not yet",0,0)))</f>
        <v>0</v>
      </c>
    </row>
    <row r="4" spans="1:5" x14ac:dyDescent="0.25">
      <c r="A4" t="s">
        <v>32</v>
      </c>
      <c r="C4">
        <f>IF(B4="Fully",1,IF(B4="Partially",0.5,IF(B4="Not yet",0,0)))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300-000000000000}">
      <formula1>"Fully,Partially,Not yet"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B2" sqref="B2:B3"/>
    </sheetView>
  </sheetViews>
  <sheetFormatPr defaultRowHeight="15" x14ac:dyDescent="0.25"/>
  <cols>
    <col min="1" max="1" width="120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ht="30" x14ac:dyDescent="0.25">
      <c r="A1" s="5" t="s">
        <v>33</v>
      </c>
      <c r="B1" t="s">
        <v>14</v>
      </c>
      <c r="C1" t="s">
        <v>15</v>
      </c>
      <c r="E1" t="s">
        <v>16</v>
      </c>
    </row>
    <row r="2" spans="1:5" x14ac:dyDescent="0.25">
      <c r="A2" s="10" t="s">
        <v>34</v>
      </c>
      <c r="C2">
        <f>IF(B2="Fully",1,IF(B2="Planned or partially defined",0.5,IF(B2="No",0,IF(B2="Not applicable","",0))))</f>
        <v>0</v>
      </c>
      <c r="E2">
        <f>C4</f>
        <v>0</v>
      </c>
    </row>
    <row r="3" spans="1:5" ht="30" x14ac:dyDescent="0.25">
      <c r="A3" s="9" t="s">
        <v>35</v>
      </c>
      <c r="C3">
        <f>IF(B3="Fully",1,IF(B3="Planned or partially defined",0.5,IF(B3="No",0,IF(B3="Not applicable","",0))))</f>
        <v>0</v>
      </c>
    </row>
    <row r="4" spans="1:5" x14ac:dyDescent="0.25">
      <c r="A4" t="s">
        <v>36</v>
      </c>
      <c r="C4">
        <f>AVERAGE(C2:C3)</f>
        <v>0</v>
      </c>
    </row>
    <row r="7" spans="1:5" x14ac:dyDescent="0.25">
      <c r="A7" s="1" t="s">
        <v>37</v>
      </c>
    </row>
  </sheetData>
  <dataValidations count="1">
    <dataValidation type="list" allowBlank="1" showInputMessage="1" showErrorMessage="1" sqref="B2 B3" xr:uid="{00000000-0002-0000-0400-000000000000}">
      <formula1>"Fully,Planned or partially defined,No,Not applicable"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>
      <selection activeCell="B2" sqref="B2:B8"/>
    </sheetView>
  </sheetViews>
  <sheetFormatPr defaultRowHeight="15" x14ac:dyDescent="0.25"/>
  <cols>
    <col min="1" max="1" width="107.85546875" customWidth="1"/>
    <col min="2" max="2" width="19" customWidth="1"/>
    <col min="3" max="3" width="5.42578125" bestFit="1" customWidth="1"/>
    <col min="4" max="4" width="2" customWidth="1"/>
    <col min="5" max="5" width="12.42578125" bestFit="1" customWidth="1"/>
  </cols>
  <sheetData>
    <row r="1" spans="1:5" x14ac:dyDescent="0.25">
      <c r="A1" s="4" t="s">
        <v>38</v>
      </c>
      <c r="B1" t="s">
        <v>14</v>
      </c>
      <c r="C1" t="s">
        <v>15</v>
      </c>
      <c r="E1" t="s">
        <v>16</v>
      </c>
    </row>
    <row r="2" spans="1:5" ht="45" x14ac:dyDescent="0.25">
      <c r="A2" s="2" t="s">
        <v>39</v>
      </c>
      <c r="C2">
        <f t="shared" ref="C2:C8" si="0">IF(B2="Fully",1,IF(B2="Partially",0.5,IF(B2="Not yet",0,0)))</f>
        <v>0</v>
      </c>
      <c r="E2">
        <f>SUM(C2:C8)/7</f>
        <v>0</v>
      </c>
    </row>
    <row r="3" spans="1:5" x14ac:dyDescent="0.25">
      <c r="A3" t="s">
        <v>40</v>
      </c>
      <c r="C3">
        <f t="shared" si="0"/>
        <v>0</v>
      </c>
    </row>
    <row r="4" spans="1:5" x14ac:dyDescent="0.25">
      <c r="A4" t="s">
        <v>41</v>
      </c>
      <c r="C4">
        <f t="shared" si="0"/>
        <v>0</v>
      </c>
    </row>
    <row r="5" spans="1:5" x14ac:dyDescent="0.25">
      <c r="A5" t="s">
        <v>42</v>
      </c>
      <c r="C5">
        <f t="shared" si="0"/>
        <v>0</v>
      </c>
    </row>
    <row r="6" spans="1:5" ht="30" x14ac:dyDescent="0.25">
      <c r="A6" s="2" t="s">
        <v>43</v>
      </c>
      <c r="C6">
        <f t="shared" si="0"/>
        <v>0</v>
      </c>
    </row>
    <row r="7" spans="1:5" ht="30" x14ac:dyDescent="0.25">
      <c r="A7" s="2" t="s">
        <v>44</v>
      </c>
      <c r="C7">
        <f>IF(B7="Fully",1,IF(B7="Partially",0.5,IF(B7="Not yet",0,0)))</f>
        <v>0</v>
      </c>
    </row>
    <row r="8" spans="1:5" x14ac:dyDescent="0.25">
      <c r="A8" t="s">
        <v>45</v>
      </c>
      <c r="C8">
        <f t="shared" si="0"/>
        <v>0</v>
      </c>
    </row>
    <row r="9" spans="1:5" x14ac:dyDescent="0.25">
      <c r="A9" t="s">
        <v>22</v>
      </c>
      <c r="C9">
        <f>SUM(C2:C8)</f>
        <v>0</v>
      </c>
    </row>
  </sheetData>
  <dataValidations count="1">
    <dataValidation type="list" allowBlank="1" showInputMessage="1" showErrorMessage="1" sqref="B2 B3 B4 B5 B6 B7 B8" xr:uid="{00000000-0002-0000-0500-000000000000}">
      <formula1>"Fully,Partially,Not yet"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>
      <selection activeCell="J10" sqref="J10"/>
    </sheetView>
  </sheetViews>
  <sheetFormatPr defaultRowHeight="15" x14ac:dyDescent="0.25"/>
  <cols>
    <col min="1" max="1" width="108.85546875" customWidth="1"/>
    <col min="2" max="2" width="19" customWidth="1"/>
    <col min="3" max="3" width="5.42578125" bestFit="1" customWidth="1"/>
    <col min="4" max="4" width="2" customWidth="1"/>
    <col min="5" max="5" width="15" customWidth="1"/>
  </cols>
  <sheetData>
    <row r="1" spans="1:5" x14ac:dyDescent="0.25">
      <c r="A1" s="4" t="s">
        <v>46</v>
      </c>
      <c r="B1" t="s">
        <v>14</v>
      </c>
      <c r="C1" t="s">
        <v>15</v>
      </c>
      <c r="E1" t="s">
        <v>16</v>
      </c>
    </row>
    <row r="2" spans="1:5" x14ac:dyDescent="0.25">
      <c r="A2" t="s">
        <v>47</v>
      </c>
      <c r="C2">
        <f>IF(B2="Fully defined and implemented",1,IF(B2="Defined but not yet implemented",0.5,IF(B2="Not yet defined",0,0)))</f>
        <v>0</v>
      </c>
      <c r="E2">
        <f>SUM(C2:C4)/3</f>
        <v>0</v>
      </c>
    </row>
    <row r="3" spans="1:5" x14ac:dyDescent="0.25">
      <c r="A3" t="s">
        <v>48</v>
      </c>
      <c r="C3">
        <f>IF(B3="Fully defined and implemented",1,IF(B3="Defined but not yet implemented",0.5,IF(B3="Not yet defined",0,0)))</f>
        <v>0</v>
      </c>
    </row>
    <row r="4" spans="1:5" ht="30" x14ac:dyDescent="0.25">
      <c r="A4" s="2" t="s">
        <v>49</v>
      </c>
      <c r="C4">
        <f>IF(B4="Fully defined and implemented",1,IF(B4="Defined but not yet implemented",0.5,IF(B4="Not yet defined",0,0)))</f>
        <v>0</v>
      </c>
    </row>
    <row r="5" spans="1:5" x14ac:dyDescent="0.25">
      <c r="A5" t="s">
        <v>22</v>
      </c>
      <c r="C5">
        <f>SUM(C2:C4)</f>
        <v>0</v>
      </c>
    </row>
  </sheetData>
  <dataValidations count="1">
    <dataValidation type="list" allowBlank="1" showInputMessage="1" showErrorMessage="1" sqref="B2 B3 B4" xr:uid="{00000000-0002-0000-0600-000000000000}">
      <formula1>"Fully defined and implemented,Defined but not yet implemented,Not yet defined"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B2" sqref="B2:B5"/>
    </sheetView>
  </sheetViews>
  <sheetFormatPr defaultRowHeight="15" x14ac:dyDescent="0.25"/>
  <cols>
    <col min="1" max="1" width="93.85546875" customWidth="1"/>
    <col min="2" max="3" width="19" customWidth="1"/>
    <col min="4" max="4" width="2" customWidth="1"/>
    <col min="5" max="5" width="15" customWidth="1"/>
  </cols>
  <sheetData>
    <row r="1" spans="1:5" ht="30" x14ac:dyDescent="0.25">
      <c r="A1" s="5" t="s">
        <v>50</v>
      </c>
      <c r="B1" t="s">
        <v>14</v>
      </c>
      <c r="C1" t="s">
        <v>15</v>
      </c>
      <c r="E1" t="s">
        <v>16</v>
      </c>
    </row>
    <row r="2" spans="1:5" x14ac:dyDescent="0.25">
      <c r="A2" t="s">
        <v>51</v>
      </c>
      <c r="C2">
        <f>IF(B2="Yes",1,0)</f>
        <v>0</v>
      </c>
      <c r="E2">
        <f>SUM(C2:C5)/4</f>
        <v>0</v>
      </c>
    </row>
    <row r="3" spans="1:5" ht="45" x14ac:dyDescent="0.25">
      <c r="A3" s="9" t="s">
        <v>52</v>
      </c>
      <c r="C3">
        <f>IF(B3="Yes",1,0)</f>
        <v>0</v>
      </c>
    </row>
    <row r="4" spans="1:5" ht="30" x14ac:dyDescent="0.25">
      <c r="A4" s="2" t="s">
        <v>53</v>
      </c>
      <c r="C4">
        <f>IF(B4="Yes",1,0)</f>
        <v>0</v>
      </c>
    </row>
    <row r="5" spans="1:5" x14ac:dyDescent="0.25">
      <c r="A5" t="s">
        <v>54</v>
      </c>
      <c r="C5">
        <f>IF(B5="Yes",1,0)</f>
        <v>0</v>
      </c>
    </row>
    <row r="6" spans="1:5" x14ac:dyDescent="0.25">
      <c r="A6" t="s">
        <v>22</v>
      </c>
      <c r="C6">
        <f>SUM(C2:C5)</f>
        <v>0</v>
      </c>
    </row>
  </sheetData>
  <dataValidations count="1">
    <dataValidation type="list" allowBlank="1" showInputMessage="1" showErrorMessage="1" sqref="B2 B3 B4 B5" xr:uid="{00000000-0002-0000-0700-000000000000}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2DB7C544E3B47A74DB772D89FD2C3" ma:contentTypeVersion="7" ma:contentTypeDescription="Create a new document." ma:contentTypeScope="" ma:versionID="5473607435e661724c82410f388344b6">
  <xsd:schema xmlns:xsd="http://www.w3.org/2001/XMLSchema" xmlns:xs="http://www.w3.org/2001/XMLSchema" xmlns:p="http://schemas.microsoft.com/office/2006/metadata/properties" xmlns:ns2="779b3b5a-1254-4b20-af2c-3f72f2ca6181" xmlns:ns3="eda09187-6922-4aef-9242-ab810bc168c4" xmlns:ns4="1590a3b3-10b9-45ba-9c7c-4c08ea8a1e2c" xmlns:ns5="6fa79e7b-49da-4828-8176-6d1866be61d3" targetNamespace="http://schemas.microsoft.com/office/2006/metadata/properties" ma:root="true" ma:fieldsID="3a7417b3730d015676de5e2c99ac1cc7" ns2:_="" ns3:_="" ns4:_="" ns5:_="">
    <xsd:import namespace="779b3b5a-1254-4b20-af2c-3f72f2ca6181"/>
    <xsd:import namespace="eda09187-6922-4aef-9242-ab810bc168c4"/>
    <xsd:import namespace="1590a3b3-10b9-45ba-9c7c-4c08ea8a1e2c"/>
    <xsd:import namespace="6fa79e7b-49da-4828-8176-6d1866be6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Program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b3b5a-1254-4b20-af2c-3f72f2ca6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9187-6922-4aef-9242-ab810bc16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a3b3-10b9-45ba-9c7c-4c08ea8a1e2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8a5130-dcd2-41f6-9fbf-12228a33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gram" ma:index="24" nillable="true" ma:displayName="Program" ma:description="Select the program this project belongs to" ma:format="Dropdown" ma:internalName="Program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79e7b-49da-4828-8176-6d1866be61d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b06aa84-2d96-4483-a5bd-1fa5188fcd54}" ma:internalName="TaxCatchAll" ma:showField="CatchAllData" ma:web="6fa79e7b-49da-4828-8176-6d1866be6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a79e7b-49da-4828-8176-6d1866be61d3" xsi:nil="true"/>
    <lcf76f155ced4ddcb4097134ff3c332f xmlns="1590a3b3-10b9-45ba-9c7c-4c08ea8a1e2c">
      <Terms xmlns="http://schemas.microsoft.com/office/infopath/2007/PartnerControls"/>
    </lcf76f155ced4ddcb4097134ff3c332f>
    <Program xmlns="1590a3b3-10b9-45ba-9c7c-4c08ea8a1e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69234-87F1-4E45-BD01-80312CF62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9b3b5a-1254-4b20-af2c-3f72f2ca6181"/>
    <ds:schemaRef ds:uri="eda09187-6922-4aef-9242-ab810bc168c4"/>
    <ds:schemaRef ds:uri="1590a3b3-10b9-45ba-9c7c-4c08ea8a1e2c"/>
    <ds:schemaRef ds:uri="6fa79e7b-49da-4828-8176-6d1866be6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931360-FA58-4937-947B-1A291187C267}">
  <ds:schemaRefs>
    <ds:schemaRef ds:uri="http://schemas.microsoft.com/office/2006/metadata/properties"/>
    <ds:schemaRef ds:uri="http://schemas.microsoft.com/office/infopath/2007/PartnerControls"/>
    <ds:schemaRef ds:uri="6fa79e7b-49da-4828-8176-6d1866be61d3"/>
    <ds:schemaRef ds:uri="1590a3b3-10b9-45ba-9c7c-4c08ea8a1e2c"/>
  </ds:schemaRefs>
</ds:datastoreItem>
</file>

<file path=customXml/itemProps3.xml><?xml version="1.0" encoding="utf-8"?>
<ds:datastoreItem xmlns:ds="http://schemas.openxmlformats.org/officeDocument/2006/customXml" ds:itemID="{5DBBA8DD-B711-415F-B195-0E7989840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Introduction</vt:lpstr>
      <vt:lpstr>Summary</vt:lpstr>
      <vt:lpstr>Q1 Business model</vt:lpstr>
      <vt:lpstr>Q2 Use cases</vt:lpstr>
      <vt:lpstr>Q3 Offering</vt:lpstr>
      <vt:lpstr>Q4 Intermediaries</vt:lpstr>
      <vt:lpstr>Q5 Gov. framework</vt:lpstr>
      <vt:lpstr>Q6 Participation Mgmt</vt:lpstr>
      <vt:lpstr>Q7 Compliance</vt:lpstr>
      <vt:lpstr>Q8 Contracts</vt:lpstr>
      <vt:lpstr>Q9 Data models</vt:lpstr>
      <vt:lpstr>Q10 Data exchange</vt:lpstr>
      <vt:lpstr>Q11 Provenance</vt:lpstr>
      <vt:lpstr>Q12 Identity &amp; Attestation</vt:lpstr>
      <vt:lpstr>Q13 Trust framework</vt:lpstr>
      <vt:lpstr>Q14 Policy enforcement</vt:lpstr>
      <vt:lpstr>Q15 Descriptions &amp; metadata</vt:lpstr>
      <vt:lpstr>Q16 Publication &amp; discovery</vt:lpstr>
      <vt:lpstr>Q17 Value creation services</vt:lpstr>
      <vt:lpstr>Q18 Participation</vt:lpstr>
      <vt:lpstr>Q19 Activity volume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Ilknur Chulani</cp:lastModifiedBy>
  <cp:revision/>
  <dcterms:created xsi:type="dcterms:W3CDTF">2025-10-31T13:40:45Z</dcterms:created>
  <dcterms:modified xsi:type="dcterms:W3CDTF">2025-12-05T13:22:53Z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0x010100A302DB7C544E3B47A74DB772D89FD2C3</vt:lpwstr>
  </property>
  <property fmtid="{D5CDD505-2E9C-101B-9397-08002B2CF9AE}" pid="3" name="MediaServiceImageTags">
    <vt:lpwstr/>
  </property>
</Properties>
</file>